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aym\Desktop\"/>
    </mc:Choice>
  </mc:AlternateContent>
  <xr:revisionPtr revIDLastSave="0" documentId="13_ncr:1_{B199EF18-BAF6-4107-84AC-4F9E3119A7F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st Calculator" sheetId="2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26" l="1"/>
  <c r="B77" i="26"/>
  <c r="B70" i="26"/>
  <c r="B74" i="26" s="1"/>
  <c r="B69" i="26"/>
  <c r="B68" i="26"/>
  <c r="C82" i="26"/>
  <c r="B82" i="26"/>
  <c r="B80" i="26"/>
  <c r="C80" i="26"/>
  <c r="B78" i="26"/>
  <c r="C88" i="26" l="1"/>
  <c r="C83" i="26"/>
  <c r="C81" i="26"/>
  <c r="C78" i="26"/>
  <c r="C79" i="26" s="1"/>
  <c r="B83" i="26"/>
  <c r="C73" i="26"/>
  <c r="B73" i="26"/>
  <c r="C74" i="26"/>
  <c r="B88" i="26"/>
  <c r="C86" i="26"/>
  <c r="C85" i="26" l="1"/>
  <c r="B86" i="26"/>
  <c r="B81" i="26"/>
  <c r="B87" i="26"/>
  <c r="C87" i="26"/>
  <c r="B85" i="26"/>
  <c r="B79" i="26"/>
</calcChain>
</file>

<file path=xl/sharedStrings.xml><?xml version="1.0" encoding="utf-8"?>
<sst xmlns="http://schemas.openxmlformats.org/spreadsheetml/2006/main" count="138" uniqueCount="83">
  <si>
    <t>Intervention and Client Information</t>
  </si>
  <si>
    <t>Intervention Staffing and Other Costs</t>
  </si>
  <si>
    <t>Case manager</t>
  </si>
  <si>
    <t xml:space="preserve">Medical case manager </t>
  </si>
  <si>
    <t>Health department bridge worker</t>
  </si>
  <si>
    <t xml:space="preserve">Health department disease intervention specialist </t>
  </si>
  <si>
    <t>Medical director</t>
  </si>
  <si>
    <t>Medical service providers</t>
  </si>
  <si>
    <t>Mental health provider</t>
  </si>
  <si>
    <t>Nurse</t>
  </si>
  <si>
    <t>Outreach specialist</t>
  </si>
  <si>
    <t>Social worker</t>
  </si>
  <si>
    <t>Treatment adherence specialist</t>
  </si>
  <si>
    <t>Computer supplies</t>
  </si>
  <si>
    <t>Electronic equipment</t>
  </si>
  <si>
    <t>IT support</t>
  </si>
  <si>
    <t>Laboratory services</t>
  </si>
  <si>
    <t>Misc. equipment</t>
  </si>
  <si>
    <t>Office supplies</t>
  </si>
  <si>
    <t>Postage and handling</t>
  </si>
  <si>
    <t>Printing</t>
  </si>
  <si>
    <t>Staff travel</t>
  </si>
  <si>
    <t>Other cost:</t>
  </si>
  <si>
    <t>Food vouchers/meals</t>
  </si>
  <si>
    <t xml:space="preserve">Client educational materials, training, etc. </t>
  </si>
  <si>
    <t>Transporation or travel assistance</t>
  </si>
  <si>
    <t>Intervention Details</t>
  </si>
  <si>
    <t>Number of staff</t>
  </si>
  <si>
    <t xml:space="preserve">Outreach coordinator </t>
  </si>
  <si>
    <t xml:space="preserve">          Percent of total costs</t>
  </si>
  <si>
    <t>Annual Program Costs</t>
  </si>
  <si>
    <t>Percent of Clients Served Among all Attempted Contacts</t>
  </si>
  <si>
    <t>Mobile phones and service for client (e.g. prepaid smartphone devices; monthly phone service; screen protectors; cases; pop sockets)</t>
  </si>
  <si>
    <t xml:space="preserve">Clients Served </t>
  </si>
  <si>
    <t xml:space="preserve">     Annual Personnel Costs</t>
  </si>
  <si>
    <t xml:space="preserve">     Annual Client-specific Costs</t>
  </si>
  <si>
    <t xml:space="preserve">     Personnel cost per client served </t>
  </si>
  <si>
    <t xml:space="preserve">     Personnel cost per maximum number of clients </t>
  </si>
  <si>
    <t xml:space="preserve">Cost per client served    </t>
  </si>
  <si>
    <t>Cost per maximum clients</t>
  </si>
  <si>
    <t xml:space="preserve">Care coordinator </t>
  </si>
  <si>
    <t>Data manager</t>
  </si>
  <si>
    <t>Linkage specialist</t>
  </si>
  <si>
    <t>Mobile phone/messaging/texting service; phone service for staff</t>
  </si>
  <si>
    <t>Office assistance/clerical support</t>
  </si>
  <si>
    <t>Do not enter information in this section. Results will appear after you have entered your data.</t>
  </si>
  <si>
    <t>(a) 
Staff Title</t>
  </si>
  <si>
    <t xml:space="preserve">(d) 
Fringe Rate </t>
  </si>
  <si>
    <r>
      <t>Total cost of the intervention</t>
    </r>
    <r>
      <rPr>
        <strike/>
        <sz val="12"/>
        <color rgb="FFFF0000"/>
        <rFont val="Myriad Pro"/>
      </rPr>
      <t xml:space="preserve"> </t>
    </r>
    <r>
      <rPr>
        <sz val="12"/>
        <color theme="1"/>
        <rFont val="Myriad Pro"/>
      </rPr>
      <t>per year  </t>
    </r>
  </si>
  <si>
    <t>(b) 
Number 
of Staff</t>
  </si>
  <si>
    <t>(e) 
Average Percent 
of Time Spent Providing Intervention Services per Month</t>
  </si>
  <si>
    <t>Cost Category</t>
  </si>
  <si>
    <t>Total Annual Costs</t>
  </si>
  <si>
    <t xml:space="preserve"> Including Indirect/
Overhead Rate</t>
  </si>
  <si>
    <t>Direct Costs (Excluding Indirect Rate)</t>
  </si>
  <si>
    <t>Costs per Client</t>
  </si>
  <si>
    <t xml:space="preserve">                                            Your Cost Analysis Results</t>
  </si>
  <si>
    <t>2. Number of clients you expect to contact and/or attempt to enroll in intervention at your site in one year</t>
  </si>
  <si>
    <t xml:space="preserve">4. Estimated maximum number of clients you expect could receive the intervention at your site in one year </t>
  </si>
  <si>
    <t>5. Personnel intervention costs</t>
  </si>
  <si>
    <t>Health educator</t>
  </si>
  <si>
    <t>Health navigator</t>
  </si>
  <si>
    <t xml:space="preserve">Other staff title, describe: </t>
  </si>
  <si>
    <t>6. Total non-personnel intervention costs</t>
  </si>
  <si>
    <t>Printed materials (e.g. brochures, handouts)</t>
  </si>
  <si>
    <t>Licensing Fees (e.g. lab vendors)</t>
  </si>
  <si>
    <t>Professional Development/Skill-Building/Continuing Education</t>
  </si>
  <si>
    <t xml:space="preserve">7. Other client specific costs </t>
  </si>
  <si>
    <t xml:space="preserve">Financial stipends/reimbursements/incentives  </t>
  </si>
  <si>
    <t>8. Overhead Rate (%)</t>
  </si>
  <si>
    <t xml:space="preserve">Number of expected clients who will receive the intervention in a year </t>
  </si>
  <si>
    <t>Estimated maximum number of clients who could receive the intervention in a year</t>
  </si>
  <si>
    <t>Clients served per project personnel</t>
  </si>
  <si>
    <t xml:space="preserve">     Annual Costs for Materials/Supplies/Equipment/Training</t>
  </si>
  <si>
    <t>Note: All instructions are provided in the instruction guide.</t>
  </si>
  <si>
    <t>Describe</t>
  </si>
  <si>
    <r>
      <t xml:space="preserve">(c) 
</t>
    </r>
    <r>
      <rPr>
        <b/>
        <u/>
        <sz val="11"/>
        <rFont val="Myriad Pro"/>
        <family val="2"/>
      </rPr>
      <t>Annual</t>
    </r>
    <r>
      <rPr>
        <b/>
        <sz val="11"/>
        <rFont val="Myriad Pro"/>
        <family val="2"/>
      </rPr>
      <t xml:space="preserve"> Salary</t>
    </r>
  </si>
  <si>
    <t xml:space="preserve">[See pages 4-5 of instruction guide.] </t>
  </si>
  <si>
    <t xml:space="preserve">[See pages 5-6 of instruction guide.] </t>
  </si>
  <si>
    <t>Costs</t>
  </si>
  <si>
    <t>-</t>
  </si>
  <si>
    <t xml:space="preserve">1. Number of months you plan to deliver the intervention at your site (e.g. Intervention Delivery Period) </t>
  </si>
  <si>
    <t>3. Total number of clients you expect to receive the intervention at your site in one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</si>
</sst>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$&quot;#,##0"/>
    <numFmt numFmtId="166" formatCode="0.0%"/>
    <numFmt numFmtId="167" formatCode="&quot;$&quot;#,##0.00"/>
  </numFmts>
  <fonts count="36">
    <font>
      <sz val="12"/>
      <color theme="1"/>
      <name val="Myriad Pro"/>
    </font>
    <font>
      <sz val="12"/>
      <color theme="1"/>
      <name val="Calibri"/>
      <family val="2"/>
      <scheme val="minor"/>
    </font>
    <font>
      <b/>
      <sz val="12"/>
      <color theme="1"/>
      <name val="Myriad Pro"/>
    </font>
    <font>
      <sz val="11"/>
      <color theme="1"/>
      <name val="Myriad Pro"/>
    </font>
    <font>
      <b/>
      <sz val="11"/>
      <color rgb="FFFF0000"/>
      <name val="Myriad Pro"/>
    </font>
    <font>
      <sz val="12"/>
      <name val="Myriad Pro"/>
    </font>
    <font>
      <sz val="11"/>
      <name val="Myriad Pro"/>
    </font>
    <font>
      <b/>
      <sz val="12"/>
      <name val="Myriad Pro"/>
    </font>
    <font>
      <b/>
      <sz val="11"/>
      <name val="Myriad Pro"/>
    </font>
    <font>
      <b/>
      <sz val="14"/>
      <color theme="0"/>
      <name val="Myriad Pro"/>
    </font>
    <font>
      <b/>
      <sz val="14"/>
      <color rgb="FFFF0000"/>
      <name val="Myriad Pro"/>
    </font>
    <font>
      <sz val="11"/>
      <color rgb="FFFF0000"/>
      <name val="Myriad Pro"/>
    </font>
    <font>
      <u/>
      <sz val="11"/>
      <color rgb="FF008080"/>
      <name val="Myriad Pro"/>
    </font>
    <font>
      <i/>
      <sz val="10"/>
      <name val="Myriad Pro"/>
    </font>
    <font>
      <sz val="8"/>
      <color rgb="FFFF0000"/>
      <name val="Myriad Pro"/>
    </font>
    <font>
      <i/>
      <sz val="10"/>
      <color theme="1"/>
      <name val="Myriad Pro"/>
    </font>
    <font>
      <b/>
      <u/>
      <sz val="12"/>
      <color theme="1"/>
      <name val="Myriad Pro"/>
    </font>
    <font>
      <u/>
      <sz val="12"/>
      <color theme="1"/>
      <name val="Myriad Pro"/>
    </font>
    <font>
      <i/>
      <sz val="12"/>
      <name val="Myriad Pro"/>
    </font>
    <font>
      <strike/>
      <sz val="12"/>
      <color rgb="FFFF0000"/>
      <name val="Myriad Pro"/>
    </font>
    <font>
      <b/>
      <sz val="18"/>
      <color rgb="FFFF0000"/>
      <name val="Myriad Pro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E2144F"/>
      <name val="Myriad Pro"/>
      <family val="2"/>
    </font>
    <font>
      <b/>
      <sz val="14"/>
      <name val="Myriad Pro"/>
      <family val="2"/>
    </font>
    <font>
      <sz val="12"/>
      <color theme="1"/>
      <name val="Myriad Pro"/>
      <family val="2"/>
    </font>
    <font>
      <b/>
      <sz val="12"/>
      <name val="Myriad Pro"/>
      <family val="2"/>
    </font>
    <font>
      <b/>
      <sz val="11"/>
      <name val="Myriad Pro"/>
      <family val="2"/>
    </font>
    <font>
      <b/>
      <sz val="12"/>
      <color theme="1"/>
      <name val="Myriad Pro"/>
      <family val="2"/>
    </font>
    <font>
      <b/>
      <u/>
      <sz val="11"/>
      <name val="Myriad Pro"/>
      <family val="2"/>
    </font>
    <font>
      <b/>
      <sz val="13"/>
      <name val="Calibri"/>
      <family val="2"/>
      <scheme val="minor"/>
    </font>
    <font>
      <sz val="11"/>
      <name val="Myriad Pro"/>
      <family val="2"/>
    </font>
    <font>
      <sz val="12"/>
      <name val="Myriad Pro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9E6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D5D9"/>
        <bgColor indexed="64"/>
      </patternFill>
    </fill>
    <fill>
      <patternFill patternType="solid">
        <fgColor rgb="FF00B4D3"/>
        <bgColor indexed="64"/>
      </patternFill>
    </fill>
    <fill>
      <patternFill patternType="solid">
        <fgColor rgb="FF9ED4E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EF487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EF487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</cellStyleXfs>
  <cellXfs count="139">
    <xf numFmtId="0" fontId="0" fillId="0" borderId="0" xfId="0"/>
    <xf numFmtId="9" fontId="0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5" fillId="0" borderId="5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wrapText="1"/>
    </xf>
    <xf numFmtId="0" fontId="0" fillId="0" borderId="11" xfId="0" applyFont="1" applyBorder="1" applyAlignment="1" applyProtection="1">
      <alignment horizontal="left" wrapText="1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0" fillId="4" borderId="3" xfId="0" applyFont="1" applyFill="1" applyBorder="1" applyAlignment="1" applyProtection="1">
      <alignment horizontal="center" vertical="top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0" fillId="4" borderId="7" xfId="0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Protection="1"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15" fillId="4" borderId="1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1" fillId="0" borderId="0" xfId="2" applyBorder="1" applyProtection="1">
      <protection locked="0"/>
    </xf>
    <xf numFmtId="0" fontId="26" fillId="5" borderId="0" xfId="3" applyFont="1" applyFill="1" applyBorder="1" applyAlignment="1" applyProtection="1">
      <alignment horizontal="center" wrapText="1"/>
    </xf>
    <xf numFmtId="0" fontId="28" fillId="0" borderId="0" xfId="4" applyFont="1" applyFill="1" applyBorder="1" applyAlignment="1" applyProtection="1">
      <alignment vertical="center" wrapText="1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center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8" fillId="6" borderId="16" xfId="0" applyFont="1" applyFill="1" applyBorder="1" applyAlignment="1" applyProtection="1">
      <alignment horizontal="center"/>
    </xf>
    <xf numFmtId="0" fontId="8" fillId="6" borderId="4" xfId="0" applyFont="1" applyFill="1" applyBorder="1" applyAlignment="1" applyProtection="1">
      <alignment horizontal="center" wrapText="1"/>
    </xf>
    <xf numFmtId="0" fontId="15" fillId="4" borderId="8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29" fillId="6" borderId="6" xfId="0" applyFont="1" applyFill="1" applyBorder="1" applyAlignment="1" applyProtection="1">
      <alignment horizontal="center"/>
    </xf>
    <xf numFmtId="0" fontId="27" fillId="0" borderId="0" xfId="0" applyFont="1"/>
    <xf numFmtId="0" fontId="10" fillId="0" borderId="0" xfId="0" applyFont="1" applyFill="1" applyBorder="1" applyAlignment="1" applyProtection="1">
      <alignment vertical="center"/>
    </xf>
    <xf numFmtId="0" fontId="5" fillId="0" borderId="16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 applyProtection="1">
      <alignment horizontal="center" vertical="center"/>
      <protection locked="0"/>
    </xf>
    <xf numFmtId="0" fontId="18" fillId="4" borderId="25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29" fillId="6" borderId="6" xfId="0" applyFont="1" applyFill="1" applyBorder="1" applyAlignment="1" applyProtection="1"/>
    <xf numFmtId="0" fontId="26" fillId="5" borderId="0" xfId="3" applyFont="1" applyFill="1" applyBorder="1" applyAlignment="1" applyProtection="1">
      <alignment wrapText="1"/>
    </xf>
    <xf numFmtId="0" fontId="26" fillId="5" borderId="10" xfId="3" applyFont="1" applyFill="1" applyBorder="1" applyAlignment="1" applyProtection="1">
      <alignment horizontal="center" wrapText="1"/>
    </xf>
    <xf numFmtId="0" fontId="26" fillId="5" borderId="10" xfId="3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Protection="1">
      <protection locked="0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vertical="center" wrapText="1"/>
      <protection locked="0"/>
    </xf>
    <xf numFmtId="0" fontId="6" fillId="5" borderId="0" xfId="0" applyFont="1" applyFill="1" applyBorder="1" applyAlignment="1" applyProtection="1">
      <alignment vertical="center" wrapText="1"/>
      <protection locked="0"/>
    </xf>
    <xf numFmtId="0" fontId="3" fillId="5" borderId="0" xfId="0" applyFont="1" applyFill="1" applyBorder="1" applyProtection="1">
      <protection locked="0"/>
    </xf>
    <xf numFmtId="0" fontId="26" fillId="5" borderId="17" xfId="0" applyFont="1" applyFill="1" applyBorder="1" applyAlignment="1" applyProtection="1">
      <alignment wrapText="1"/>
    </xf>
    <xf numFmtId="0" fontId="28" fillId="5" borderId="17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wrapText="1"/>
      <protection locked="0"/>
    </xf>
    <xf numFmtId="0" fontId="0" fillId="0" borderId="26" xfId="0" applyFont="1" applyBorder="1" applyAlignment="1" applyProtection="1">
      <alignment wrapText="1"/>
    </xf>
    <xf numFmtId="0" fontId="32" fillId="5" borderId="17" xfId="3" applyFont="1" applyFill="1" applyBorder="1" applyAlignment="1" applyProtection="1">
      <alignment wrapText="1"/>
    </xf>
    <xf numFmtId="0" fontId="2" fillId="0" borderId="9" xfId="0" applyFont="1" applyBorder="1" applyAlignment="1" applyProtection="1">
      <alignment wrapText="1"/>
    </xf>
    <xf numFmtId="0" fontId="2" fillId="0" borderId="9" xfId="0" applyFont="1" applyFill="1" applyBorder="1" applyAlignment="1" applyProtection="1">
      <alignment wrapText="1"/>
    </xf>
    <xf numFmtId="0" fontId="2" fillId="0" borderId="13" xfId="0" applyFont="1" applyFill="1" applyBorder="1" applyAlignment="1" applyProtection="1">
      <alignment wrapText="1"/>
    </xf>
    <xf numFmtId="0" fontId="2" fillId="0" borderId="10" xfId="0" applyFont="1" applyFill="1" applyBorder="1" applyAlignment="1" applyProtection="1">
      <alignment wrapText="1"/>
    </xf>
    <xf numFmtId="0" fontId="2" fillId="0" borderId="14" xfId="0" applyFont="1" applyFill="1" applyBorder="1" applyAlignment="1" applyProtection="1">
      <alignment wrapText="1"/>
    </xf>
    <xf numFmtId="0" fontId="34" fillId="0" borderId="5" xfId="0" applyFont="1" applyBorder="1" applyAlignment="1" applyProtection="1">
      <alignment horizontal="center" vertical="center"/>
    </xf>
    <xf numFmtId="0" fontId="35" fillId="3" borderId="7" xfId="4" applyFont="1" applyFill="1" applyBorder="1" applyAlignment="1" applyProtection="1">
      <alignment vertical="center" wrapText="1"/>
    </xf>
    <xf numFmtId="0" fontId="8" fillId="6" borderId="10" xfId="0" applyFont="1" applyFill="1" applyBorder="1" applyAlignment="1" applyProtection="1">
      <alignment horizontal="center" wrapText="1"/>
    </xf>
    <xf numFmtId="0" fontId="29" fillId="6" borderId="16" xfId="0" applyFont="1" applyFill="1" applyBorder="1" applyAlignment="1" applyProtection="1">
      <alignment horizontal="center" wrapText="1"/>
    </xf>
    <xf numFmtId="0" fontId="29" fillId="6" borderId="6" xfId="0" applyFont="1" applyFill="1" applyBorder="1" applyAlignment="1" applyProtection="1">
      <alignment horizontal="center" wrapText="1"/>
    </xf>
    <xf numFmtId="0" fontId="29" fillId="6" borderId="29" xfId="0" applyFont="1" applyFill="1" applyBorder="1" applyAlignment="1" applyProtection="1">
      <alignment horizontal="center" wrapText="1"/>
    </xf>
    <xf numFmtId="0" fontId="29" fillId="6" borderId="30" xfId="0" applyFont="1" applyFill="1" applyBorder="1" applyAlignment="1" applyProtection="1">
      <alignment horizontal="center" wrapText="1"/>
    </xf>
    <xf numFmtId="164" fontId="16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17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4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vertical="center"/>
    </xf>
    <xf numFmtId="0" fontId="17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33" fillId="6" borderId="10" xfId="0" applyFont="1" applyFill="1" applyBorder="1" applyAlignment="1" applyProtection="1">
      <alignment horizontal="left" wrapText="1"/>
    </xf>
    <xf numFmtId="0" fontId="29" fillId="6" borderId="6" xfId="0" applyFont="1" applyFill="1" applyBorder="1" applyAlignment="1" applyProtection="1">
      <alignment horizontal="center" vertical="center" wrapText="1"/>
    </xf>
    <xf numFmtId="0" fontId="29" fillId="6" borderId="4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left" wrapText="1"/>
    </xf>
    <xf numFmtId="0" fontId="0" fillId="0" borderId="5" xfId="0" applyFont="1" applyBorder="1" applyAlignment="1" applyProtection="1">
      <alignment horizontal="left" wrapText="1"/>
    </xf>
    <xf numFmtId="0" fontId="0" fillId="0" borderId="21" xfId="0" applyFont="1" applyBorder="1" applyAlignment="1" applyProtection="1">
      <alignment horizontal="left" wrapText="1"/>
    </xf>
    <xf numFmtId="0" fontId="30" fillId="0" borderId="9" xfId="0" applyFont="1" applyFill="1" applyBorder="1" applyAlignment="1" applyProtection="1">
      <alignment horizontal="center" wrapText="1"/>
    </xf>
    <xf numFmtId="0" fontId="34" fillId="0" borderId="6" xfId="0" applyFont="1" applyBorder="1" applyAlignment="1" applyProtection="1">
      <alignment horizontal="center" vertical="center" wrapText="1"/>
    </xf>
    <xf numFmtId="0" fontId="34" fillId="0" borderId="7" xfId="0" applyFont="1" applyBorder="1" applyAlignment="1" applyProtection="1">
      <alignment horizontal="center" vertical="center" wrapText="1"/>
    </xf>
    <xf numFmtId="0" fontId="34" fillId="0" borderId="6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8" fillId="3" borderId="28" xfId="4" applyFont="1" applyFill="1" applyBorder="1" applyAlignment="1" applyProtection="1">
      <alignment vertical="center" wrapText="1"/>
    </xf>
    <xf numFmtId="0" fontId="25" fillId="0" borderId="0" xfId="0" applyFont="1" applyBorder="1" applyAlignment="1" applyProtection="1"/>
    <xf numFmtId="0" fontId="25" fillId="0" borderId="0" xfId="0" applyFont="1" applyBorder="1" applyAlignment="1" applyProtection="1">
      <alignment vertical="center" wrapText="1"/>
    </xf>
    <xf numFmtId="0" fontId="10" fillId="5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166" fontId="0" fillId="2" borderId="7" xfId="0" applyNumberFormat="1" applyFont="1" applyFill="1" applyBorder="1" applyAlignment="1" applyProtection="1">
      <alignment horizontal="center" vertical="center"/>
      <protection hidden="1"/>
    </xf>
    <xf numFmtId="166" fontId="0" fillId="2" borderId="12" xfId="0" applyNumberFormat="1" applyFont="1" applyFill="1" applyBorder="1" applyAlignment="1" applyProtection="1">
      <alignment horizontal="center" vertical="center"/>
      <protection hidden="1"/>
    </xf>
    <xf numFmtId="2" fontId="0" fillId="2" borderId="8" xfId="0" applyNumberFormat="1" applyFont="1" applyFill="1" applyBorder="1" applyAlignment="1" applyProtection="1">
      <alignment horizontal="center" vertical="center"/>
      <protection hidden="1"/>
    </xf>
    <xf numFmtId="2" fontId="0" fillId="2" borderId="15" xfId="0" applyNumberFormat="1" applyFont="1" applyFill="1" applyBorder="1" applyAlignment="1" applyProtection="1">
      <alignment horizontal="center" vertical="center"/>
      <protection hidden="1"/>
    </xf>
    <xf numFmtId="165" fontId="0" fillId="2" borderId="6" xfId="0" applyNumberFormat="1" applyFont="1" applyFill="1" applyBorder="1" applyAlignment="1" applyProtection="1">
      <alignment horizontal="center" vertical="center"/>
      <protection hidden="1"/>
    </xf>
    <xf numFmtId="165" fontId="0" fillId="2" borderId="10" xfId="0" applyNumberFormat="1" applyFont="1" applyFill="1" applyBorder="1" applyAlignment="1" applyProtection="1">
      <alignment horizontal="center" vertical="center"/>
      <protection hidden="1"/>
    </xf>
    <xf numFmtId="165" fontId="0" fillId="2" borderId="7" xfId="0" applyNumberFormat="1" applyFont="1" applyFill="1" applyBorder="1" applyAlignment="1" applyProtection="1">
      <alignment horizontal="center" vertical="center"/>
      <protection hidden="1"/>
    </xf>
    <xf numFmtId="165" fontId="0" fillId="2" borderId="9" xfId="0" applyNumberFormat="1" applyFont="1" applyFill="1" applyBorder="1" applyAlignment="1" applyProtection="1">
      <alignment horizontal="center" vertical="center"/>
      <protection hidden="1"/>
    </xf>
    <xf numFmtId="166" fontId="0" fillId="2" borderId="1" xfId="0" applyNumberFormat="1" applyFont="1" applyFill="1" applyBorder="1" applyAlignment="1" applyProtection="1">
      <alignment horizontal="center" vertical="center"/>
      <protection hidden="1"/>
    </xf>
    <xf numFmtId="166" fontId="0" fillId="2" borderId="7" xfId="1" applyNumberFormat="1" applyFont="1" applyFill="1" applyBorder="1" applyAlignment="1" applyProtection="1">
      <alignment horizontal="center" vertical="center"/>
      <protection hidden="1"/>
    </xf>
    <xf numFmtId="166" fontId="0" fillId="2" borderId="1" xfId="1" applyNumberFormat="1" applyFont="1" applyFill="1" applyBorder="1" applyAlignment="1" applyProtection="1">
      <alignment horizontal="center" vertical="center"/>
      <protection hidden="1"/>
    </xf>
    <xf numFmtId="0" fontId="30" fillId="0" borderId="9" xfId="0" applyFont="1" applyBorder="1" applyAlignment="1" applyProtection="1">
      <alignment horizontal="center" wrapText="1"/>
      <protection hidden="1"/>
    </xf>
    <xf numFmtId="165" fontId="0" fillId="2" borderId="8" xfId="0" applyNumberFormat="1" applyFont="1" applyFill="1" applyBorder="1" applyAlignment="1" applyProtection="1">
      <alignment horizontal="center" vertical="center"/>
      <protection hidden="1"/>
    </xf>
    <xf numFmtId="165" fontId="0" fillId="2" borderId="27" xfId="0" applyNumberFormat="1" applyFont="1" applyFill="1" applyBorder="1" applyAlignment="1" applyProtection="1">
      <alignment horizontal="center" vertical="center"/>
      <protection hidden="1"/>
    </xf>
  </cellXfs>
  <cellStyles count="5">
    <cellStyle name="Heading 1" xfId="2" builtinId="16"/>
    <cellStyle name="Heading 2" xfId="3" builtinId="17"/>
    <cellStyle name="Heading 3" xfId="4" builtinId="18"/>
    <cellStyle name="Normal" xfId="0" builtinId="0" customBuiltin="1"/>
    <cellStyle name="Percent" xfId="1" builtinId="5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yriad Pro"/>
        <scheme val="none"/>
      </font>
      <numFmt numFmtId="165" formatCode="&quot;$&quot;#,##0"/>
      <fill>
        <patternFill patternType="solid">
          <fgColor indexed="64"/>
          <bgColor rgb="FFF9E6E9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yriad Pro"/>
        <scheme val="none"/>
      </font>
      <numFmt numFmtId="165" formatCode="&quot;$&quot;#,##0"/>
      <fill>
        <patternFill patternType="solid">
          <fgColor indexed="64"/>
          <bgColor rgb="FFF9E6E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yriad Pro"/>
        <scheme val="none"/>
      </font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yriad Pro"/>
        <scheme val="none"/>
      </font>
      <fill>
        <patternFill patternType="solid">
          <fgColor indexed="64"/>
          <bgColor rgb="FFD4D5D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theme="1"/>
        </top>
        <bottom/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Myriad Pro"/>
        <scheme val="none"/>
      </font>
      <fill>
        <patternFill patternType="solid">
          <fgColor indexed="64"/>
          <bgColor rgb="FFD4D5D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yriad Pr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fill>
        <patternFill patternType="solid">
          <fgColor indexed="64"/>
          <bgColor rgb="FF9ED4E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fill>
        <patternFill patternType="solid">
          <fgColor indexed="64"/>
          <bgColor rgb="FFD4D5D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theme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yriad Pr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fill>
        <patternFill patternType="solid">
          <fgColor indexed="64"/>
          <bgColor rgb="FF9ED4E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"/>
        <name val="Myriad Pro"/>
        <scheme val="none"/>
      </font>
      <fill>
        <patternFill patternType="solid">
          <fgColor indexed="64"/>
          <bgColor rgb="FFD4D5D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yriad Pro"/>
        <scheme val="none"/>
      </font>
      <fill>
        <patternFill patternType="solid">
          <fgColor indexed="64"/>
          <bgColor rgb="FFD4D5D9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yriad Pro"/>
        <scheme val="none"/>
      </font>
      <fill>
        <patternFill patternType="solid">
          <fgColor indexed="64"/>
          <bgColor rgb="FFD4D5D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yriad Pro"/>
        <scheme val="none"/>
      </font>
      <fill>
        <patternFill patternType="solid">
          <fgColor indexed="64"/>
          <bgColor rgb="FFD4D5D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yriad Pro"/>
        <scheme val="none"/>
      </font>
      <fill>
        <patternFill patternType="solid">
          <fgColor indexed="64"/>
          <bgColor rgb="FFD4D5D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yriad Pro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colors>
    <mruColors>
      <color rgb="FF9ED4E1"/>
      <color rgb="FFEF4878"/>
      <color rgb="FFE2144F"/>
      <color rgb="FF00B4D3"/>
      <color rgb="FFD4D5D9"/>
      <color rgb="FFD9D8E0"/>
      <color rgb="FFF9E6E9"/>
      <color rgb="FFCDEAEF"/>
      <color rgb="FFEBF6F7"/>
      <color rgb="FF0B85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10582</xdr:colOff>
      <xdr:row>0</xdr:row>
      <xdr:rowOff>169332</xdr:rowOff>
    </xdr:from>
    <xdr:to>
      <xdr:col>5</xdr:col>
      <xdr:colOff>702473</xdr:colOff>
      <xdr:row>0</xdr:row>
      <xdr:rowOff>3048000</xdr:rowOff>
    </xdr:to>
    <xdr:pic>
      <xdr:nvPicPr>
        <xdr:cNvPr id="16" name="Picture 15" descr="Cost Calculator. Logos: NASTAD; Northwestern Medicine Feinberg School of Medicine; Bridges, Community, Service Delivery, Research. 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82" y="169332"/>
          <a:ext cx="14645222" cy="2878668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361950</xdr:colOff>
      <xdr:row>10</xdr:row>
      <xdr:rowOff>515938</xdr:rowOff>
    </xdr:from>
    <xdr:to>
      <xdr:col>2</xdr:col>
      <xdr:colOff>1103584</xdr:colOff>
      <xdr:row>10</xdr:row>
      <xdr:rowOff>945080</xdr:rowOff>
    </xdr:to>
    <xdr:pic>
      <xdr:nvPicPr>
        <xdr:cNvPr id="17" name="Picture 16" descr="Icon: 3 people. 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101013" y="8338344"/>
          <a:ext cx="741634" cy="429142"/>
        </a:xfrm>
        <a:prstGeom prst="rect">
          <a:avLst/>
        </a:prstGeom>
      </xdr:spPr>
    </xdr:pic>
    <xdr:clientData/>
  </xdr:twoCellAnchor>
  <xdr:twoCellAnchor editAs="oneCell">
    <xdr:from>
      <xdr:col>3</xdr:col>
      <xdr:colOff>423760</xdr:colOff>
      <xdr:row>10</xdr:row>
      <xdr:rowOff>621771</xdr:rowOff>
    </xdr:from>
    <xdr:to>
      <xdr:col>3</xdr:col>
      <xdr:colOff>853839</xdr:colOff>
      <xdr:row>10</xdr:row>
      <xdr:rowOff>1026839</xdr:rowOff>
    </xdr:to>
    <xdr:pic>
      <xdr:nvPicPr>
        <xdr:cNvPr id="18" name="Picture 17" descr="Icon: person next to a dollar sign. 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710635" y="8444177"/>
          <a:ext cx="430079" cy="405068"/>
        </a:xfrm>
        <a:prstGeom prst="rect">
          <a:avLst/>
        </a:prstGeom>
      </xdr:spPr>
    </xdr:pic>
    <xdr:clientData/>
  </xdr:twoCellAnchor>
  <xdr:twoCellAnchor editAs="oneCell">
    <xdr:from>
      <xdr:col>4</xdr:col>
      <xdr:colOff>382185</xdr:colOff>
      <xdr:row>10</xdr:row>
      <xdr:rowOff>715871</xdr:rowOff>
    </xdr:from>
    <xdr:to>
      <xdr:col>4</xdr:col>
      <xdr:colOff>931402</xdr:colOff>
      <xdr:row>10</xdr:row>
      <xdr:rowOff>1220877</xdr:rowOff>
    </xdr:to>
    <xdr:pic>
      <xdr:nvPicPr>
        <xdr:cNvPr id="19" name="Picture 18" descr="Icon: upward arrow with dollar sign. 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62029" y="8276340"/>
          <a:ext cx="549217" cy="505006"/>
        </a:xfrm>
        <a:prstGeom prst="rect">
          <a:avLst/>
        </a:prstGeom>
      </xdr:spPr>
    </xdr:pic>
    <xdr:clientData/>
  </xdr:twoCellAnchor>
  <xdr:twoCellAnchor editAs="oneCell">
    <xdr:from>
      <xdr:col>5</xdr:col>
      <xdr:colOff>337566</xdr:colOff>
      <xdr:row>10</xdr:row>
      <xdr:rowOff>53587</xdr:rowOff>
    </xdr:from>
    <xdr:to>
      <xdr:col>5</xdr:col>
      <xdr:colOff>773950</xdr:colOff>
      <xdr:row>10</xdr:row>
      <xdr:rowOff>478541</xdr:rowOff>
    </xdr:to>
    <xdr:pic>
      <xdr:nvPicPr>
        <xdr:cNvPr id="20" name="Picture 19" descr="Icon: clock. 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839004" y="7614056"/>
          <a:ext cx="436384" cy="424954"/>
        </a:xfrm>
        <a:prstGeom prst="rect">
          <a:avLst/>
        </a:prstGeom>
      </xdr:spPr>
    </xdr:pic>
    <xdr:clientData/>
  </xdr:twoCellAnchor>
  <xdr:twoCellAnchor editAs="oneCell">
    <xdr:from>
      <xdr:col>0</xdr:col>
      <xdr:colOff>2677009</xdr:colOff>
      <xdr:row>10</xdr:row>
      <xdr:rowOff>872653</xdr:rowOff>
    </xdr:from>
    <xdr:to>
      <xdr:col>0</xdr:col>
      <xdr:colOff>3009635</xdr:colOff>
      <xdr:row>10</xdr:row>
      <xdr:rowOff>1249998</xdr:rowOff>
    </xdr:to>
    <xdr:pic>
      <xdr:nvPicPr>
        <xdr:cNvPr id="21" name="Picture 20" descr="Icon: pencil. 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77009" y="8433122"/>
          <a:ext cx="332626" cy="377345"/>
        </a:xfrm>
        <a:prstGeom prst="rect">
          <a:avLst/>
        </a:prstGeom>
      </xdr:spPr>
    </xdr:pic>
    <xdr:clientData/>
  </xdr:twoCellAnchor>
  <xdr:twoCellAnchor editAs="oneCell">
    <xdr:from>
      <xdr:col>2</xdr:col>
      <xdr:colOff>558921</xdr:colOff>
      <xdr:row>54</xdr:row>
      <xdr:rowOff>203729</xdr:rowOff>
    </xdr:from>
    <xdr:to>
      <xdr:col>2</xdr:col>
      <xdr:colOff>1122805</xdr:colOff>
      <xdr:row>54</xdr:row>
      <xdr:rowOff>690563</xdr:rowOff>
    </xdr:to>
    <xdr:pic>
      <xdr:nvPicPr>
        <xdr:cNvPr id="22" name="Picture 21" descr="Icon: dollar sign in circle of arrows. 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297984" y="21730229"/>
          <a:ext cx="563884" cy="486834"/>
        </a:xfrm>
        <a:prstGeom prst="rect">
          <a:avLst/>
        </a:prstGeom>
      </xdr:spPr>
    </xdr:pic>
    <xdr:clientData/>
  </xdr:twoCellAnchor>
  <xdr:twoCellAnchor editAs="oneCell">
    <xdr:from>
      <xdr:col>0</xdr:col>
      <xdr:colOff>2599796</xdr:colOff>
      <xdr:row>34</xdr:row>
      <xdr:rowOff>324114</xdr:rowOff>
    </xdr:from>
    <xdr:to>
      <xdr:col>0</xdr:col>
      <xdr:colOff>2960027</xdr:colOff>
      <xdr:row>34</xdr:row>
      <xdr:rowOff>612639</xdr:rowOff>
    </xdr:to>
    <xdr:pic>
      <xdr:nvPicPr>
        <xdr:cNvPr id="23" name="Picture 22" descr="Icon: folder. 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99796" y="15087864"/>
          <a:ext cx="360231" cy="288525"/>
        </a:xfrm>
        <a:prstGeom prst="rect">
          <a:avLst/>
        </a:prstGeom>
      </xdr:spPr>
    </xdr:pic>
    <xdr:clientData/>
  </xdr:twoCellAnchor>
  <xdr:twoCellAnchor editAs="oneCell">
    <xdr:from>
      <xdr:col>2</xdr:col>
      <xdr:colOff>393555</xdr:colOff>
      <xdr:row>34</xdr:row>
      <xdr:rowOff>84667</xdr:rowOff>
    </xdr:from>
    <xdr:to>
      <xdr:col>2</xdr:col>
      <xdr:colOff>953629</xdr:colOff>
      <xdr:row>34</xdr:row>
      <xdr:rowOff>571501</xdr:rowOff>
    </xdr:to>
    <xdr:pic>
      <xdr:nvPicPr>
        <xdr:cNvPr id="24" name="Picture 23" descr="Icon: dollar sign in circle of arrows. 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17155" y="14346767"/>
          <a:ext cx="560074" cy="486834"/>
        </a:xfrm>
        <a:prstGeom prst="rect">
          <a:avLst/>
        </a:prstGeom>
      </xdr:spPr>
    </xdr:pic>
    <xdr:clientData/>
  </xdr:twoCellAnchor>
  <xdr:twoCellAnchor editAs="oneCell">
    <xdr:from>
      <xdr:col>0</xdr:col>
      <xdr:colOff>2369345</xdr:colOff>
      <xdr:row>7</xdr:row>
      <xdr:rowOff>86947</xdr:rowOff>
    </xdr:from>
    <xdr:to>
      <xdr:col>0</xdr:col>
      <xdr:colOff>3152351</xdr:colOff>
      <xdr:row>7</xdr:row>
      <xdr:rowOff>503390</xdr:rowOff>
    </xdr:to>
    <xdr:pic>
      <xdr:nvPicPr>
        <xdr:cNvPr id="25" name="Picture 24" descr="Icon of three people next to a dollar sign. 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69345" y="6504416"/>
          <a:ext cx="783006" cy="416443"/>
        </a:xfrm>
        <a:prstGeom prst="rect">
          <a:avLst/>
        </a:prstGeom>
      </xdr:spPr>
    </xdr:pic>
    <xdr:clientData/>
  </xdr:twoCellAnchor>
  <xdr:twoCellAnchor editAs="oneCell">
    <xdr:from>
      <xdr:col>0</xdr:col>
      <xdr:colOff>2343150</xdr:colOff>
      <xdr:row>70</xdr:row>
      <xdr:rowOff>40698</xdr:rowOff>
    </xdr:from>
    <xdr:to>
      <xdr:col>0</xdr:col>
      <xdr:colOff>2815590</xdr:colOff>
      <xdr:row>70</xdr:row>
      <xdr:rowOff>475557</xdr:rowOff>
    </xdr:to>
    <xdr:pic>
      <xdr:nvPicPr>
        <xdr:cNvPr id="26" name="Picture 25" descr="Icon: bar and line graph.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43150" y="27889417"/>
          <a:ext cx="472440" cy="434859"/>
        </a:xfrm>
        <a:prstGeom prst="rect">
          <a:avLst/>
        </a:prstGeom>
      </xdr:spPr>
    </xdr:pic>
    <xdr:clientData/>
  </xdr:twoCellAnchor>
  <xdr:twoCellAnchor editAs="oneCell">
    <xdr:from>
      <xdr:col>0</xdr:col>
      <xdr:colOff>2569103</xdr:colOff>
      <xdr:row>66</xdr:row>
      <xdr:rowOff>84666</xdr:rowOff>
    </xdr:from>
    <xdr:to>
      <xdr:col>0</xdr:col>
      <xdr:colOff>2970445</xdr:colOff>
      <xdr:row>66</xdr:row>
      <xdr:rowOff>515619</xdr:rowOff>
    </xdr:to>
    <xdr:pic>
      <xdr:nvPicPr>
        <xdr:cNvPr id="27" name="Picture 26" descr="Icon: clipboard and pencil. 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69103" y="26218885"/>
          <a:ext cx="401342" cy="430953"/>
        </a:xfrm>
        <a:prstGeom prst="rect">
          <a:avLst/>
        </a:prstGeom>
      </xdr:spPr>
    </xdr:pic>
    <xdr:clientData/>
  </xdr:twoCellAnchor>
  <xdr:twoCellAnchor editAs="oneCell">
    <xdr:from>
      <xdr:col>0</xdr:col>
      <xdr:colOff>2567784</xdr:colOff>
      <xdr:row>2</xdr:row>
      <xdr:rowOff>111232</xdr:rowOff>
    </xdr:from>
    <xdr:to>
      <xdr:col>0</xdr:col>
      <xdr:colOff>2973760</xdr:colOff>
      <xdr:row>2</xdr:row>
      <xdr:rowOff>501968</xdr:rowOff>
    </xdr:to>
    <xdr:pic>
      <xdr:nvPicPr>
        <xdr:cNvPr id="28" name="Picture 27" descr="Icon of a computer screen with an arrow. 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67784" y="3516420"/>
          <a:ext cx="405976" cy="390736"/>
        </a:xfrm>
        <a:prstGeom prst="rect">
          <a:avLst/>
        </a:prstGeom>
      </xdr:spPr>
    </xdr:pic>
    <xdr:clientData/>
  </xdr:twoCellAnchor>
  <xdr:twoCellAnchor editAs="oneCell">
    <xdr:from>
      <xdr:col>0</xdr:col>
      <xdr:colOff>2643187</xdr:colOff>
      <xdr:row>54</xdr:row>
      <xdr:rowOff>347927</xdr:rowOff>
    </xdr:from>
    <xdr:to>
      <xdr:col>0</xdr:col>
      <xdr:colOff>3009875</xdr:colOff>
      <xdr:row>54</xdr:row>
      <xdr:rowOff>636452</xdr:rowOff>
    </xdr:to>
    <xdr:pic>
      <xdr:nvPicPr>
        <xdr:cNvPr id="29" name="Picture 28" descr="Icon: folder. 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43187" y="21874427"/>
          <a:ext cx="366688" cy="2885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F32" totalsRowShown="0" tableBorderDxfId="24">
  <autoFilter ref="A11:F32" xr:uid="{00000000-0009-0000-0100-000001000000}"/>
  <tableColumns count="6">
    <tableColumn id="1" xr3:uid="{00000000-0010-0000-0000-000001000000}" name="(a) _x000a_Staff Title" dataDxfId="23"/>
    <tableColumn id="2" xr3:uid="{00000000-0010-0000-0000-000002000000}" name="Describe" dataDxfId="22"/>
    <tableColumn id="3" xr3:uid="{00000000-0010-0000-0000-000003000000}" name="(b) _x000a_Number _x000a_of Staff" dataDxfId="21"/>
    <tableColumn id="4" xr3:uid="{00000000-0010-0000-0000-000004000000}" name="(c) _x000a_Annual Salary" dataDxfId="20"/>
    <tableColumn id="5" xr3:uid="{00000000-0010-0000-0000-000005000000}" name="(d) _x000a_Fringe Rate " dataDxfId="19"/>
    <tableColumn id="6" xr3:uid="{00000000-0010-0000-0000-000006000000}" name="(e) _x000a_Average Percent _x000a_of Time Spent Providing Intervention Services per Month" dataDxfId="18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5:C52" totalsRowShown="0" headerRowDxfId="17" headerRowBorderDxfId="16" tableBorderDxfId="15">
  <autoFilter ref="A35:C52" xr:uid="{00000000-0009-0000-0100-000002000000}"/>
  <tableColumns count="3">
    <tableColumn id="1" xr3:uid="{00000000-0010-0000-0100-000001000000}" name="Cost Category" dataDxfId="14"/>
    <tableColumn id="2" xr3:uid="{00000000-0010-0000-0100-000002000000}" name="Describe"/>
    <tableColumn id="4" xr3:uid="{00000000-0010-0000-0100-000004000000}" name="Total Annual Costs" dataDxfId="13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55:C64" totalsRowShown="0" headerRowDxfId="12" headerRowBorderDxfId="11" tableBorderDxfId="10">
  <autoFilter ref="A55:C64" xr:uid="{00000000-0009-0000-0100-000003000000}"/>
  <tableColumns count="3">
    <tableColumn id="1" xr3:uid="{00000000-0010-0000-0200-000001000000}" name="Cost Category" dataDxfId="9"/>
    <tableColumn id="2" xr3:uid="{00000000-0010-0000-0200-000002000000}" name="Describe" dataDxfId="8"/>
    <tableColumn id="4" xr3:uid="{00000000-0010-0000-0200-000004000000}" name="Total Annual Costs" dataDxfId="7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75:C88" totalsRowShown="0" headerRowDxfId="6" dataDxfId="4" headerRowBorderDxfId="5" tableBorderDxfId="3">
  <autoFilter ref="A75:C88" xr:uid="{00000000-0009-0000-0100-000004000000}"/>
  <tableColumns count="3">
    <tableColumn id="1" xr3:uid="{00000000-0010-0000-0300-000001000000}" name="Costs" dataDxfId="2"/>
    <tableColumn id="2" xr3:uid="{00000000-0010-0000-0300-000002000000}" name=" Including Indirect/_x000a_Overhead Rate" dataDxfId="1"/>
    <tableColumn id="3" xr3:uid="{00000000-0010-0000-0300-000003000000}" name="Direct Costs (Excluding Indirect Rate)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tabSelected="1" zoomScale="80" zoomScaleNormal="80" workbookViewId="0">
      <selection activeCell="B4" sqref="B4"/>
    </sheetView>
  </sheetViews>
  <sheetFormatPr defaultColWidth="8.77734375" defaultRowHeight="14.25"/>
  <cols>
    <col min="1" max="1" width="73.6640625" style="10" customWidth="1"/>
    <col min="2" max="2" width="27.77734375" style="7" customWidth="1"/>
    <col min="3" max="3" width="32.33203125" style="7" customWidth="1"/>
    <col min="4" max="4" width="18" style="7" customWidth="1"/>
    <col min="5" max="5" width="17.33203125" style="7" customWidth="1"/>
    <col min="6" max="6" width="15" style="7" customWidth="1"/>
    <col min="7" max="7" width="16.6640625" style="6" customWidth="1"/>
    <col min="8" max="8" width="14.109375" style="7" customWidth="1"/>
    <col min="9" max="9" width="12.109375" style="7" customWidth="1"/>
    <col min="10" max="16384" width="8.77734375" style="7"/>
  </cols>
  <sheetData>
    <row r="1" spans="1:8" s="23" customFormat="1" ht="249.95" customHeight="1">
      <c r="A1" s="40"/>
    </row>
    <row r="2" spans="1:8" s="2" customFormat="1" ht="18.75">
      <c r="A2" s="39" t="s">
        <v>74</v>
      </c>
      <c r="B2" s="61"/>
      <c r="C2" s="61"/>
      <c r="D2" s="3"/>
      <c r="E2" s="3"/>
      <c r="F2" s="3"/>
      <c r="G2" s="3"/>
      <c r="H2" s="3"/>
    </row>
    <row r="3" spans="1:8" ht="60" customHeight="1">
      <c r="A3" s="71" t="s">
        <v>0</v>
      </c>
      <c r="B3" s="72"/>
      <c r="C3" s="70"/>
      <c r="D3" s="76"/>
      <c r="E3" s="76"/>
      <c r="F3" s="77"/>
    </row>
    <row r="4" spans="1:8" s="10" customFormat="1" ht="30">
      <c r="A4" s="92" t="s">
        <v>81</v>
      </c>
      <c r="B4" s="123">
        <v>12</v>
      </c>
      <c r="C4" s="73"/>
      <c r="D4" s="35"/>
      <c r="E4" s="8"/>
      <c r="F4" s="9"/>
    </row>
    <row r="5" spans="1:8" s="10" customFormat="1" ht="33" customHeight="1">
      <c r="A5" s="92" t="s">
        <v>57</v>
      </c>
      <c r="B5" s="116"/>
      <c r="C5" s="74"/>
      <c r="D5" s="9"/>
      <c r="E5" s="11"/>
      <c r="F5" s="9"/>
    </row>
    <row r="6" spans="1:8" s="10" customFormat="1" ht="33" customHeight="1">
      <c r="A6" s="92" t="s">
        <v>82</v>
      </c>
      <c r="B6" s="75"/>
      <c r="C6" s="74"/>
      <c r="D6" s="9"/>
      <c r="E6" s="11"/>
      <c r="F6" s="9"/>
    </row>
    <row r="7" spans="1:8" s="10" customFormat="1" ht="33" customHeight="1">
      <c r="A7" s="92" t="s">
        <v>58</v>
      </c>
      <c r="B7" s="75"/>
      <c r="C7" s="74"/>
      <c r="D7" s="9"/>
      <c r="E7" s="11"/>
      <c r="F7" s="9"/>
    </row>
    <row r="8" spans="1:8" s="10" customFormat="1" ht="60" customHeight="1">
      <c r="A8" s="41" t="s">
        <v>1</v>
      </c>
      <c r="B8" s="70"/>
      <c r="C8" s="70"/>
      <c r="D8" s="78"/>
      <c r="E8" s="79"/>
      <c r="F8" s="79"/>
    </row>
    <row r="9" spans="1:8" s="10" customFormat="1" ht="25.5" customHeight="1">
      <c r="A9" s="42" t="s">
        <v>59</v>
      </c>
      <c r="B9" s="14"/>
      <c r="C9" s="14"/>
      <c r="D9" s="14"/>
      <c r="E9" s="15"/>
      <c r="F9" s="15"/>
    </row>
    <row r="10" spans="1:8" s="10" customFormat="1" ht="16.5" customHeight="1">
      <c r="A10" s="60" t="s">
        <v>77</v>
      </c>
      <c r="B10" s="14"/>
      <c r="C10" s="14"/>
      <c r="D10" s="14"/>
      <c r="E10" s="15"/>
      <c r="F10" s="15"/>
    </row>
    <row r="11" spans="1:8" s="10" customFormat="1" ht="143.25" customHeight="1">
      <c r="A11" s="93" t="s">
        <v>46</v>
      </c>
      <c r="B11" s="94" t="s">
        <v>75</v>
      </c>
      <c r="C11" s="95" t="s">
        <v>49</v>
      </c>
      <c r="D11" s="95" t="s">
        <v>76</v>
      </c>
      <c r="E11" s="96" t="s">
        <v>47</v>
      </c>
      <c r="F11" s="97" t="s">
        <v>50</v>
      </c>
      <c r="G11" s="4"/>
    </row>
    <row r="12" spans="1:8" s="10" customFormat="1" ht="20.100000000000001" customHeight="1">
      <c r="A12" s="45" t="s">
        <v>40</v>
      </c>
      <c r="B12" s="91" t="s">
        <v>80</v>
      </c>
      <c r="C12" s="27"/>
      <c r="D12" s="27"/>
      <c r="E12" s="29"/>
      <c r="F12" s="98"/>
      <c r="G12" s="9"/>
      <c r="H12" s="17"/>
    </row>
    <row r="13" spans="1:8" s="10" customFormat="1" ht="20.100000000000001" customHeight="1">
      <c r="A13" s="45" t="s">
        <v>2</v>
      </c>
      <c r="B13" s="91" t="s">
        <v>80</v>
      </c>
      <c r="C13" s="28"/>
      <c r="D13" s="28"/>
      <c r="E13" s="29"/>
      <c r="F13" s="99"/>
      <c r="G13" s="9"/>
      <c r="H13" s="17"/>
    </row>
    <row r="14" spans="1:8" s="10" customFormat="1" ht="20.100000000000001" customHeight="1">
      <c r="A14" s="45" t="s">
        <v>3</v>
      </c>
      <c r="B14" s="91" t="s">
        <v>80</v>
      </c>
      <c r="C14" s="28"/>
      <c r="D14" s="28"/>
      <c r="E14" s="29"/>
      <c r="F14" s="99"/>
      <c r="G14" s="9"/>
    </row>
    <row r="15" spans="1:8" s="10" customFormat="1" ht="20.100000000000001" customHeight="1">
      <c r="A15" s="45" t="s">
        <v>41</v>
      </c>
      <c r="B15" s="91" t="s">
        <v>80</v>
      </c>
      <c r="C15" s="30"/>
      <c r="D15" s="30"/>
      <c r="E15" s="29"/>
      <c r="F15" s="98"/>
      <c r="G15" s="9"/>
    </row>
    <row r="16" spans="1:8" s="10" customFormat="1" ht="20.100000000000001" customHeight="1">
      <c r="A16" s="45" t="s">
        <v>4</v>
      </c>
      <c r="B16" s="91" t="s">
        <v>80</v>
      </c>
      <c r="C16" s="28"/>
      <c r="D16" s="28"/>
      <c r="E16" s="29"/>
      <c r="F16" s="99"/>
      <c r="G16" s="9"/>
    </row>
    <row r="17" spans="1:7" s="10" customFormat="1" ht="20.100000000000001" customHeight="1">
      <c r="A17" s="45" t="s">
        <v>5</v>
      </c>
      <c r="B17" s="91" t="s">
        <v>80</v>
      </c>
      <c r="C17" s="28"/>
      <c r="D17" s="28"/>
      <c r="E17" s="29"/>
      <c r="F17" s="99"/>
      <c r="G17" s="9"/>
    </row>
    <row r="18" spans="1:7" s="10" customFormat="1" ht="20.100000000000001" customHeight="1">
      <c r="A18" s="45" t="s">
        <v>42</v>
      </c>
      <c r="B18" s="91" t="s">
        <v>80</v>
      </c>
      <c r="C18" s="27"/>
      <c r="D18" s="28"/>
      <c r="E18" s="29"/>
      <c r="F18" s="98"/>
      <c r="G18" s="9"/>
    </row>
    <row r="19" spans="1:7" s="10" customFormat="1" ht="20.100000000000001" customHeight="1">
      <c r="A19" s="45" t="s">
        <v>6</v>
      </c>
      <c r="B19" s="91" t="s">
        <v>80</v>
      </c>
      <c r="C19" s="28"/>
      <c r="D19" s="28"/>
      <c r="E19" s="31"/>
      <c r="F19" s="100"/>
      <c r="G19" s="9"/>
    </row>
    <row r="20" spans="1:7" s="10" customFormat="1" ht="20.100000000000001" customHeight="1">
      <c r="A20" s="45" t="s">
        <v>7</v>
      </c>
      <c r="B20" s="91" t="s">
        <v>80</v>
      </c>
      <c r="C20" s="28"/>
      <c r="D20" s="32"/>
      <c r="E20" s="31"/>
      <c r="F20" s="100"/>
      <c r="G20" s="9"/>
    </row>
    <row r="21" spans="1:7" s="10" customFormat="1" ht="20.100000000000001" customHeight="1">
      <c r="A21" s="45" t="s">
        <v>8</v>
      </c>
      <c r="B21" s="91" t="s">
        <v>80</v>
      </c>
      <c r="C21" s="28"/>
      <c r="D21" s="32"/>
      <c r="E21" s="31"/>
      <c r="F21" s="100"/>
      <c r="G21" s="9"/>
    </row>
    <row r="22" spans="1:7" s="10" customFormat="1" ht="20.100000000000001" customHeight="1">
      <c r="A22" s="45" t="s">
        <v>9</v>
      </c>
      <c r="B22" s="91" t="s">
        <v>80</v>
      </c>
      <c r="C22" s="28"/>
      <c r="D22" s="32"/>
      <c r="E22" s="31"/>
      <c r="F22" s="100"/>
      <c r="G22" s="9"/>
    </row>
    <row r="23" spans="1:7" s="10" customFormat="1" ht="20.100000000000001" customHeight="1">
      <c r="A23" s="45" t="s">
        <v>44</v>
      </c>
      <c r="B23" s="91" t="s">
        <v>80</v>
      </c>
      <c r="C23" s="28"/>
      <c r="D23" s="32"/>
      <c r="E23" s="31"/>
      <c r="F23" s="100"/>
      <c r="G23" s="9"/>
    </row>
    <row r="24" spans="1:7" s="10" customFormat="1" ht="20.100000000000001" customHeight="1">
      <c r="A24" s="45" t="s">
        <v>28</v>
      </c>
      <c r="B24" s="91" t="s">
        <v>80</v>
      </c>
      <c r="C24" s="27"/>
      <c r="D24" s="33"/>
      <c r="E24" s="29"/>
      <c r="F24" s="100"/>
      <c r="G24" s="9"/>
    </row>
    <row r="25" spans="1:7" s="10" customFormat="1" ht="20.100000000000001" customHeight="1">
      <c r="A25" s="45" t="s">
        <v>10</v>
      </c>
      <c r="B25" s="91" t="s">
        <v>80</v>
      </c>
      <c r="C25" s="28"/>
      <c r="D25" s="32"/>
      <c r="E25" s="31"/>
      <c r="F25" s="100"/>
      <c r="G25" s="9"/>
    </row>
    <row r="26" spans="1:7" s="10" customFormat="1" ht="20.100000000000001" customHeight="1">
      <c r="A26" s="45" t="s">
        <v>60</v>
      </c>
      <c r="B26" s="91" t="s">
        <v>80</v>
      </c>
      <c r="C26" s="28"/>
      <c r="D26" s="32"/>
      <c r="E26" s="31"/>
      <c r="F26" s="100"/>
      <c r="G26" s="9"/>
    </row>
    <row r="27" spans="1:7" s="10" customFormat="1" ht="20.100000000000001" customHeight="1">
      <c r="A27" s="45" t="s">
        <v>61</v>
      </c>
      <c r="B27" s="91" t="s">
        <v>80</v>
      </c>
      <c r="C27" s="28"/>
      <c r="D27" s="32"/>
      <c r="E27" s="31"/>
      <c r="F27" s="100"/>
      <c r="G27" s="9"/>
    </row>
    <row r="28" spans="1:7" s="10" customFormat="1" ht="20.100000000000001" customHeight="1">
      <c r="A28" s="45" t="s">
        <v>11</v>
      </c>
      <c r="B28" s="91" t="s">
        <v>80</v>
      </c>
      <c r="C28" s="28"/>
      <c r="D28" s="32"/>
      <c r="E28" s="31"/>
      <c r="F28" s="100"/>
      <c r="G28" s="9"/>
    </row>
    <row r="29" spans="1:7" s="10" customFormat="1" ht="20.100000000000001" customHeight="1">
      <c r="A29" s="45" t="s">
        <v>12</v>
      </c>
      <c r="B29" s="91" t="s">
        <v>80</v>
      </c>
      <c r="C29" s="28"/>
      <c r="D29" s="32"/>
      <c r="E29" s="31"/>
      <c r="F29" s="100"/>
      <c r="G29" s="9"/>
    </row>
    <row r="30" spans="1:7" s="10" customFormat="1" ht="20.100000000000001" customHeight="1">
      <c r="A30" s="24" t="s">
        <v>62</v>
      </c>
      <c r="B30" s="32"/>
      <c r="C30" s="27"/>
      <c r="D30" s="33"/>
      <c r="E30" s="29"/>
      <c r="F30" s="100"/>
      <c r="G30" s="9"/>
    </row>
    <row r="31" spans="1:7" s="10" customFormat="1" ht="20.100000000000001" customHeight="1">
      <c r="A31" s="24" t="s">
        <v>62</v>
      </c>
      <c r="B31" s="32"/>
      <c r="C31" s="27"/>
      <c r="D31" s="33"/>
      <c r="E31" s="29"/>
      <c r="F31" s="100"/>
      <c r="G31" s="9"/>
    </row>
    <row r="32" spans="1:7" s="10" customFormat="1" ht="20.100000000000001" customHeight="1">
      <c r="A32" s="101" t="s">
        <v>62</v>
      </c>
      <c r="B32" s="43"/>
      <c r="C32" s="30"/>
      <c r="D32" s="43"/>
      <c r="E32" s="44"/>
      <c r="F32" s="102"/>
      <c r="G32" s="9"/>
    </row>
    <row r="33" spans="1:9" s="13" customFormat="1" ht="25.5" customHeight="1">
      <c r="A33" s="42" t="s">
        <v>63</v>
      </c>
      <c r="B33" s="12"/>
      <c r="C33" s="18"/>
      <c r="D33" s="9"/>
      <c r="E33" s="12"/>
      <c r="F33" s="19"/>
      <c r="G33" s="20"/>
      <c r="I33" s="9"/>
    </row>
    <row r="34" spans="1:9" s="13" customFormat="1" ht="16.5" customHeight="1">
      <c r="A34" s="60" t="s">
        <v>78</v>
      </c>
      <c r="B34" s="12"/>
      <c r="C34" s="18"/>
      <c r="D34" s="9"/>
      <c r="E34" s="12"/>
      <c r="F34" s="19"/>
      <c r="G34" s="20"/>
      <c r="I34" s="9"/>
    </row>
    <row r="35" spans="1:9" s="10" customFormat="1" ht="80.099999999999994" customHeight="1">
      <c r="A35" s="55" t="s">
        <v>51</v>
      </c>
      <c r="B35" s="59" t="s">
        <v>75</v>
      </c>
      <c r="C35" s="56" t="s">
        <v>52</v>
      </c>
      <c r="D35" s="5"/>
    </row>
    <row r="36" spans="1:9" s="10" customFormat="1" ht="20.100000000000001" customHeight="1">
      <c r="A36" s="46" t="s">
        <v>13</v>
      </c>
      <c r="B36" s="113" t="s">
        <v>80</v>
      </c>
      <c r="C36" s="51"/>
      <c r="D36" s="9"/>
    </row>
    <row r="37" spans="1:9" s="10" customFormat="1" ht="20.100000000000001" customHeight="1">
      <c r="A37" s="47" t="s">
        <v>14</v>
      </c>
      <c r="B37" s="114" t="s">
        <v>80</v>
      </c>
      <c r="C37" s="52"/>
      <c r="D37" s="9"/>
    </row>
    <row r="38" spans="1:9" s="10" customFormat="1" ht="20.100000000000001" customHeight="1">
      <c r="A38" s="48" t="s">
        <v>15</v>
      </c>
      <c r="B38" s="115" t="s">
        <v>80</v>
      </c>
      <c r="C38" s="52"/>
      <c r="D38" s="9"/>
    </row>
    <row r="39" spans="1:9" s="10" customFormat="1" ht="20.100000000000001" customHeight="1">
      <c r="A39" s="48" t="s">
        <v>16</v>
      </c>
      <c r="B39" s="115" t="s">
        <v>80</v>
      </c>
      <c r="C39" s="52"/>
      <c r="D39" s="9"/>
    </row>
    <row r="40" spans="1:9" s="10" customFormat="1" ht="20.100000000000001" customHeight="1">
      <c r="A40" s="48" t="s">
        <v>17</v>
      </c>
      <c r="B40" s="115" t="s">
        <v>80</v>
      </c>
      <c r="C40" s="52"/>
      <c r="D40" s="9"/>
    </row>
    <row r="41" spans="1:9" s="10" customFormat="1" ht="20.100000000000001" customHeight="1">
      <c r="A41" s="48" t="s">
        <v>18</v>
      </c>
      <c r="B41" s="115" t="s">
        <v>80</v>
      </c>
      <c r="C41" s="52"/>
      <c r="D41" s="9"/>
    </row>
    <row r="42" spans="1:9" s="10" customFormat="1" ht="20.100000000000001" customHeight="1">
      <c r="A42" s="47" t="s">
        <v>43</v>
      </c>
      <c r="B42" s="114" t="s">
        <v>80</v>
      </c>
      <c r="C42" s="52"/>
      <c r="D42" s="9"/>
    </row>
    <row r="43" spans="1:9" s="10" customFormat="1" ht="20.100000000000001" customHeight="1">
      <c r="A43" s="48" t="s">
        <v>19</v>
      </c>
      <c r="B43" s="115" t="s">
        <v>80</v>
      </c>
      <c r="C43" s="52"/>
      <c r="D43" s="9"/>
    </row>
    <row r="44" spans="1:9" s="10" customFormat="1" ht="20.100000000000001" customHeight="1">
      <c r="A44" s="47" t="s">
        <v>64</v>
      </c>
      <c r="B44" s="114" t="s">
        <v>80</v>
      </c>
      <c r="C44" s="52"/>
      <c r="D44" s="9"/>
    </row>
    <row r="45" spans="1:9" s="10" customFormat="1" ht="20.100000000000001" customHeight="1">
      <c r="A45" s="48" t="s">
        <v>20</v>
      </c>
      <c r="B45" s="115" t="s">
        <v>80</v>
      </c>
      <c r="C45" s="53"/>
      <c r="D45" s="9"/>
    </row>
    <row r="46" spans="1:9" s="10" customFormat="1" ht="20.100000000000001" customHeight="1">
      <c r="A46" s="48" t="s">
        <v>21</v>
      </c>
      <c r="B46" s="115" t="s">
        <v>80</v>
      </c>
      <c r="C46" s="52"/>
      <c r="D46" s="9"/>
    </row>
    <row r="47" spans="1:9" s="10" customFormat="1" ht="20.100000000000001" customHeight="1">
      <c r="A47" s="48" t="s">
        <v>65</v>
      </c>
      <c r="B47" s="115" t="s">
        <v>80</v>
      </c>
      <c r="C47" s="52"/>
      <c r="D47" s="9"/>
    </row>
    <row r="48" spans="1:9" s="10" customFormat="1" ht="20.100000000000001" customHeight="1">
      <c r="A48" s="48" t="s">
        <v>66</v>
      </c>
      <c r="B48" s="115" t="s">
        <v>80</v>
      </c>
      <c r="C48" s="52"/>
      <c r="D48" s="9"/>
    </row>
    <row r="49" spans="1:7" s="10" customFormat="1" ht="20.100000000000001" customHeight="1">
      <c r="A49" s="49" t="s">
        <v>22</v>
      </c>
      <c r="B49" s="36"/>
      <c r="C49" s="52"/>
      <c r="D49" s="9"/>
    </row>
    <row r="50" spans="1:7" s="10" customFormat="1" ht="20.100000000000001" customHeight="1">
      <c r="A50" s="49" t="s">
        <v>22</v>
      </c>
      <c r="B50" s="36"/>
      <c r="C50" s="52"/>
      <c r="D50" s="9"/>
    </row>
    <row r="51" spans="1:7" s="10" customFormat="1" ht="20.100000000000001" customHeight="1">
      <c r="A51" s="50" t="s">
        <v>22</v>
      </c>
      <c r="B51" s="37"/>
      <c r="C51" s="54"/>
      <c r="D51" s="9"/>
    </row>
    <row r="52" spans="1:7" s="10" customFormat="1" ht="20.100000000000001" customHeight="1">
      <c r="A52" s="50" t="s">
        <v>22</v>
      </c>
      <c r="B52" s="57"/>
      <c r="C52" s="58"/>
      <c r="D52" s="9"/>
    </row>
    <row r="53" spans="1:7" s="16" customFormat="1" ht="25.5" customHeight="1">
      <c r="A53" s="42" t="s">
        <v>67</v>
      </c>
      <c r="B53" s="12"/>
      <c r="C53" s="18"/>
      <c r="D53" s="18"/>
      <c r="E53" s="12"/>
      <c r="F53" s="20"/>
      <c r="G53" s="9"/>
    </row>
    <row r="54" spans="1:7" s="16" customFormat="1" ht="16.5" customHeight="1">
      <c r="A54" s="60" t="s">
        <v>78</v>
      </c>
      <c r="B54" s="12"/>
      <c r="C54" s="18"/>
      <c r="D54" s="18"/>
      <c r="E54" s="12"/>
      <c r="F54" s="20"/>
      <c r="G54" s="9"/>
    </row>
    <row r="55" spans="1:7" s="10" customFormat="1" ht="80.099999999999994" customHeight="1">
      <c r="A55" s="55" t="s">
        <v>51</v>
      </c>
      <c r="B55" s="69" t="s">
        <v>75</v>
      </c>
      <c r="C55" s="56" t="s">
        <v>52</v>
      </c>
      <c r="D55" s="5"/>
    </row>
    <row r="56" spans="1:7" s="10" customFormat="1" ht="20.100000000000001" customHeight="1">
      <c r="A56" s="62" t="s">
        <v>68</v>
      </c>
      <c r="B56" s="111" t="s">
        <v>80</v>
      </c>
      <c r="C56" s="64"/>
      <c r="D56" s="9"/>
    </row>
    <row r="57" spans="1:7" s="10" customFormat="1" ht="20.100000000000001" customHeight="1">
      <c r="A57" s="63" t="s">
        <v>23</v>
      </c>
      <c r="B57" s="112" t="s">
        <v>80</v>
      </c>
      <c r="C57" s="65"/>
      <c r="D57" s="9"/>
    </row>
    <row r="58" spans="1:7" s="10" customFormat="1" ht="30" customHeight="1">
      <c r="A58" s="63" t="s">
        <v>32</v>
      </c>
      <c r="B58" s="112" t="s">
        <v>80</v>
      </c>
      <c r="C58" s="65"/>
      <c r="D58" s="21"/>
    </row>
    <row r="59" spans="1:7" s="10" customFormat="1" ht="20.100000000000001" customHeight="1">
      <c r="A59" s="63" t="s">
        <v>24</v>
      </c>
      <c r="B59" s="112" t="s">
        <v>80</v>
      </c>
      <c r="C59" s="65"/>
      <c r="D59" s="9"/>
    </row>
    <row r="60" spans="1:7" s="10" customFormat="1" ht="20.100000000000001" customHeight="1">
      <c r="A60" s="63" t="s">
        <v>25</v>
      </c>
      <c r="B60" s="112" t="s">
        <v>80</v>
      </c>
      <c r="C60" s="65"/>
      <c r="D60" s="9"/>
    </row>
    <row r="61" spans="1:7" s="10" customFormat="1" ht="20.100000000000001" customHeight="1">
      <c r="A61" s="49" t="s">
        <v>22</v>
      </c>
      <c r="B61" s="38"/>
      <c r="C61" s="65"/>
      <c r="D61" s="9"/>
    </row>
    <row r="62" spans="1:7" s="10" customFormat="1" ht="20.100000000000001" customHeight="1">
      <c r="A62" s="49" t="s">
        <v>22</v>
      </c>
      <c r="B62" s="38"/>
      <c r="C62" s="65"/>
      <c r="D62" s="9"/>
    </row>
    <row r="63" spans="1:7" s="10" customFormat="1" ht="20.100000000000001" customHeight="1">
      <c r="A63" s="49" t="s">
        <v>22</v>
      </c>
      <c r="B63" s="38"/>
      <c r="C63" s="66"/>
      <c r="D63" s="9"/>
    </row>
    <row r="64" spans="1:7" s="10" customFormat="1" ht="20.100000000000001" customHeight="1">
      <c r="A64" s="50" t="s">
        <v>22</v>
      </c>
      <c r="B64" s="67"/>
      <c r="C64" s="68"/>
      <c r="D64" s="9"/>
      <c r="E64" s="83"/>
    </row>
    <row r="65" spans="1:6" ht="25.5" customHeight="1">
      <c r="A65" s="117" t="s">
        <v>69</v>
      </c>
      <c r="B65" s="103"/>
      <c r="C65" s="8"/>
      <c r="D65" s="12"/>
      <c r="E65" s="12"/>
      <c r="F65" s="9"/>
    </row>
    <row r="66" spans="1:6" ht="42.75" customHeight="1">
      <c r="A66" s="118" t="s">
        <v>45</v>
      </c>
      <c r="B66" s="119"/>
      <c r="C66" s="119"/>
      <c r="D66" s="8"/>
      <c r="E66" s="22"/>
      <c r="F66" s="22"/>
    </row>
    <row r="67" spans="1:6" ht="60" customHeight="1" thickBot="1">
      <c r="A67" s="41" t="s">
        <v>26</v>
      </c>
      <c r="B67" s="82"/>
      <c r="C67" s="120"/>
      <c r="D67" s="80"/>
      <c r="E67" s="80"/>
      <c r="F67" s="80"/>
    </row>
    <row r="68" spans="1:6" ht="20.100000000000001" customHeight="1" thickTop="1">
      <c r="A68" s="84" t="s">
        <v>70</v>
      </c>
      <c r="B68" s="124">
        <f>B6</f>
        <v>0</v>
      </c>
      <c r="C68" s="121"/>
      <c r="D68" s="22"/>
      <c r="E68" s="22"/>
    </row>
    <row r="69" spans="1:6" ht="20.100000000000001" customHeight="1">
      <c r="A69" s="25" t="s">
        <v>71</v>
      </c>
      <c r="B69" s="123">
        <f>B7</f>
        <v>0</v>
      </c>
      <c r="C69" s="122"/>
      <c r="D69" s="22"/>
      <c r="E69" s="22"/>
      <c r="F69" s="22"/>
    </row>
    <row r="70" spans="1:6" ht="20.100000000000001" customHeight="1">
      <c r="A70" s="25" t="s">
        <v>27</v>
      </c>
      <c r="B70" s="123">
        <f>SUM(C12:C32)</f>
        <v>0</v>
      </c>
      <c r="C70" s="122"/>
      <c r="D70" s="22"/>
      <c r="E70" s="22"/>
      <c r="F70" s="22"/>
    </row>
    <row r="71" spans="1:6" ht="60" customHeight="1" thickBot="1">
      <c r="A71" s="85" t="s">
        <v>56</v>
      </c>
      <c r="B71" s="81"/>
      <c r="C71" s="81"/>
      <c r="D71" s="76"/>
      <c r="E71" s="76"/>
      <c r="F71" s="76"/>
    </row>
    <row r="72" spans="1:6" ht="20.100000000000001" customHeight="1" thickTop="1">
      <c r="A72" s="88" t="s">
        <v>33</v>
      </c>
      <c r="B72" s="89"/>
      <c r="C72" s="90"/>
    </row>
    <row r="73" spans="1:6" ht="20.100000000000001" customHeight="1">
      <c r="A73" s="26" t="s">
        <v>31</v>
      </c>
      <c r="B73" s="125" t="str">
        <f>IF(B5=0, "0", B6/B5)</f>
        <v>0</v>
      </c>
      <c r="C73" s="126" t="str">
        <f>IF(B5=0, "0", B6/B5)</f>
        <v>0</v>
      </c>
    </row>
    <row r="74" spans="1:6" ht="20.100000000000001" customHeight="1">
      <c r="A74" s="26" t="s">
        <v>72</v>
      </c>
      <c r="B74" s="127" t="str">
        <f>IF(B70=0,"0",B6/(B70))</f>
        <v>0</v>
      </c>
      <c r="C74" s="128" t="str">
        <f>IF(B70=0,"0",B6/(B70))</f>
        <v>0</v>
      </c>
      <c r="E74" s="1"/>
    </row>
    <row r="75" spans="1:6" ht="30">
      <c r="A75" s="104" t="s">
        <v>79</v>
      </c>
      <c r="B75" s="105" t="s">
        <v>53</v>
      </c>
      <c r="C75" s="106" t="s">
        <v>54</v>
      </c>
      <c r="E75" s="1"/>
    </row>
    <row r="76" spans="1:6" ht="20.100000000000001" customHeight="1">
      <c r="A76" s="87" t="s">
        <v>30</v>
      </c>
      <c r="B76" s="110" t="s">
        <v>80</v>
      </c>
      <c r="C76" s="110" t="s">
        <v>80</v>
      </c>
    </row>
    <row r="77" spans="1:6" ht="20.100000000000001" customHeight="1">
      <c r="A77" s="107" t="s">
        <v>48</v>
      </c>
      <c r="B77" s="129">
        <f>(12/B4)*(1+B65/100)*((C12*D12*(1+E12/100)*(F12/100)+C13*D13*(1+E13/100)*(F13/100)+C14*D14*(1+E14/100)*(F14/100)+C15*D15*(1+E15/100)*(F15/100)+C16*D16*(1+E16/100)*(F16/100)+C17*D17*(1+E17/100)*(F17/100)+C18*D18*(1+E18/100)*(F18/100)+C19*D19*(1+E19/100)*(F19/100)+C20*D20*(1+E20/100)*(F20/100)+C21*D21*(1+E21/100)*(F21/100)+C22*D22*(1+E22/100)*(F22/100)+C23*D23*(1+E23/100)*(F23/100)+C24*D24*(1+E24/100)*(F24/100)+C25*D25*(1+E25/100)*(F25/100)+C26*D26*(1+E26/100)*(F26/100)+C27*D27*(1+E27/100)*(F27/100)+C28*D28*(1+E28/100)*(F28/100)+C29*D29*(1+E29/100)*(F29/100)+C30*D30*(1+E30/100)*(F30/100)+C31*D31*(1+E31/100)*(F31/100)+C32*D32*(1+E32/100)*(F32/100))+((SUM(C36:C52)+SUM(C56:C64))))</f>
        <v>0</v>
      </c>
      <c r="C77" s="130">
        <f>((((C12*D12*(1+E12/100)*(F12/100)+C13*D13*(1+E13/100)*(F13/100)+C14*D14*(1+E14/100)*(F14/100)+C15*D15*(1+E15/100)*(F15/100)+C16*D16*(1+E16/100)*(F16/100)+C17*D17*(1+E17/100)*(F17/100)+C18*D18*(1+E18/100)*(F18/100)+C19*D19*(1+E19/100)*(F19/100)+C20*D20*(1+E20/100)*(F20/100)+C21*D21*(1+E21/100)*(F21/100)+C22*D22*(1+E22/100)*(F22/100)+C23*D23*(1+E23/100)*(F23/100)+C24*D24*(1+E24/100)*(F24/100)+C25*D25*(1+E25/100)*(F25/100)+C26*D26*(1+E26/100)*(F26/100)+C27*D27*(1+E27/100)*(F27/100)+C28*D28*(1+E28/100)*(F28/100)+C29*D29*(1+E29/100)*(F29/100)+C30*D30*(1+E30/100)*(F30/100)+C31*D31*(1+E31/100)*(F31/100)+C32*D32*(1+E32/100)*(F32/100)))))+((SUM(C36:C52)+SUM(C56:C64))*(12/B4))</f>
        <v>0</v>
      </c>
    </row>
    <row r="78" spans="1:6" ht="20.100000000000001" customHeight="1">
      <c r="A78" s="108" t="s">
        <v>34</v>
      </c>
      <c r="B78" s="131">
        <f>(((1+B65/100)*((C12*D12*(1+E12/100)*(F12/100)+C13*D13*(1+E13/100)*(F13/100)+C14*D14*(1+E14/100)*(F14/100)+C15*D15*(1+E15/100)*(F15/100)+C16*D16*(1+E16/100)*(F16/100)+C17*D17*(1+E17/100)*(F17/100)+C18*D18*(1+E18/100)*(F18/100)+C19*D19*(1+E19/100)*(F19/100)+C20*D20*(1+E20/100)*(F20/100)+C21*D21*(1+E21/100)*(F21/100)+C22*D22*(1+E22/100)*(F22/100)+C23*D23*(1+E23/100)*(F23/100)+C24*D24*(1+E24/100)*(F24/100)+C25*D25*(1+E25/100)*(F25/100)+C26*D26*(1+E26/100)*(F26/100)+C27*D27*(1+E27/100)*(F27/100)+C28*D28*(1+E28/100)*(F28/100)+C29*D29*(1+E29/100)*(F29/100)+C30*D30*(1+E30/100)*(F30/100)+C31*D31*(1+E31/100)*(F31/100)+C32*D32*(1+E32/100)*(F32/100)))))</f>
        <v>0</v>
      </c>
      <c r="C78" s="132">
        <f>((((C12*D12*(1+E12/100)*(F12/100)+C13*D13*(1+E13/100)*(F13/100)+C14*D14*(1+E14/100)*(F14/100)+C15*D15*(1+E15/100)*(F15/100)+C16*D16*(1+E16/100)*(F16/100)+C17*D17*(1+E17/100)*(F17/100)+C18*D18*(1+E18/100)*(F18/100)+C19*D19*(1+E19/100)*(F19/100)+C20*D20*(1+E20/100)*(F20/100)+C21*D21*(1+E21/100)*(F21/100)+C22*D22*(1+E22/100)*(F22/100)+C23*D23*(1+E23/100)*(F23/100)+C24*D24*(1+E24/100)*(F24/100)+C25*D25*(1+E25/100)*(F25/100)+C26*D26*(1+E26/100)*(F26/100)+C27*D27*(1+E27/100)*(F27/100)+C28*D28*(1+E28/100)*(F28/100)+C29*D29*(1+E29/100)*(F29/100)+C30*D30*(1+E30/100)*(F30/100)+C31*D31*(1+E31/100)*(F31/100)+C32*D32*(1+E32/100)*(F32/100)+D33*E33*(1+F33/100)*(G33/100)))))</f>
        <v>0</v>
      </c>
    </row>
    <row r="79" spans="1:6" ht="20.100000000000001" customHeight="1">
      <c r="A79" s="108" t="s">
        <v>29</v>
      </c>
      <c r="B79" s="125" t="str">
        <f>IF(B77=0,"0",B78/B77)</f>
        <v>0</v>
      </c>
      <c r="C79" s="133" t="str">
        <f>IF(C77=0,"0",C78/C77)</f>
        <v>0</v>
      </c>
    </row>
    <row r="80" spans="1:6" ht="20.100000000000001" customHeight="1">
      <c r="A80" s="108" t="s">
        <v>73</v>
      </c>
      <c r="B80" s="131">
        <f>(1+B65/100)*SUM(C36:C52)*(12/B4)</f>
        <v>0</v>
      </c>
      <c r="C80" s="132">
        <f>SUM(C36:C52)*(12/B4)</f>
        <v>0</v>
      </c>
    </row>
    <row r="81" spans="1:3" ht="20.100000000000001" customHeight="1">
      <c r="A81" s="108" t="s">
        <v>29</v>
      </c>
      <c r="B81" s="125" t="str">
        <f>IF(B77=0,"0",B80/B77)</f>
        <v>0</v>
      </c>
      <c r="C81" s="133" t="str">
        <f>IF(C77=0, "0", C80/C77)</f>
        <v>0</v>
      </c>
    </row>
    <row r="82" spans="1:3" ht="20.100000000000001" customHeight="1">
      <c r="A82" s="108" t="s">
        <v>35</v>
      </c>
      <c r="B82" s="131">
        <f>(1+B65/100)*SUM(C56:C64)*(12/B4)</f>
        <v>0</v>
      </c>
      <c r="C82" s="132">
        <f>SUM(C56:C64)*(12/B4)</f>
        <v>0</v>
      </c>
    </row>
    <row r="83" spans="1:3" ht="20.100000000000001" customHeight="1">
      <c r="A83" s="108" t="s">
        <v>29</v>
      </c>
      <c r="B83" s="134" t="str">
        <f>IF(B77=0,"0",B82/B77)</f>
        <v>0</v>
      </c>
      <c r="C83" s="135" t="str">
        <f>IF(C77=0, "0", C82/C77)</f>
        <v>0</v>
      </c>
    </row>
    <row r="84" spans="1:3" ht="20.100000000000001" customHeight="1">
      <c r="A84" s="86" t="s">
        <v>55</v>
      </c>
      <c r="B84" s="136" t="s">
        <v>80</v>
      </c>
      <c r="C84" s="136" t="s">
        <v>80</v>
      </c>
    </row>
    <row r="85" spans="1:3" ht="20.100000000000001" customHeight="1">
      <c r="A85" s="108" t="s">
        <v>38</v>
      </c>
      <c r="B85" s="131" t="str">
        <f>IF(B68=0, "0", B77/B68)</f>
        <v>0</v>
      </c>
      <c r="C85" s="132" t="str">
        <f>IF(B68=0, "0", C77/B68)</f>
        <v>0</v>
      </c>
    </row>
    <row r="86" spans="1:3" ht="20.100000000000001" customHeight="1">
      <c r="A86" s="108" t="s">
        <v>36</v>
      </c>
      <c r="B86" s="131" t="str">
        <f>IF(B68=0,"0",(((1+B65/100)*((C12*D12*(1+E12/100)*(F12/100)+C13*D13*(1+E13/100)*(F13/100)+C14*D14*(1+E14/100)*(F14/100)+C15*D15*(1+E15/100)*(F15/100)+C16*D16*(1+E16/100)*(F16/100)+C17*D17*(1+E17/100)*(F17/100)+C18*D18*(1+E18/100)*(F18/100)+C19*D19*(1+E19/100)*(F19/100)+C20*D20*(1+E20/100)*(F20/100)+C21*D21*(1+E21/100)*(F21/100)+C22*D22*(1+E22/100)*(F22/100)+C23*D23*(1+E23/100)*(F23/100)+C24*D24*(1+E24/100)*(F24/100)+C25*D25*(1+E25/100)*(F25/100)+C26*D26*(1+E26/100)*(F26/100)+C27*D27*(1+E27/100)*(F27/100)+C28*D28*(1+E28/100)*(F28/100)+C29*D29*(1+E29/100)*(F29/100)+C30*D30*(1+E30/100)*(F30/100)+C31*D31*(1+E31/100)*(F31/100)+C32*D32*(1+E32/100)*(F32/100)+D33*E33*(1+F33/100)*(G33/100))))/B68))</f>
        <v>0</v>
      </c>
      <c r="C86" s="132" t="str">
        <f>IF(B68=0, "0", ((((C12*D12*(1+E12/100)*(F12/100)+C13*D13*(1+E13/100)*(F13/100)+C14*D14*(1+E14/100)*(F14/100)+C15*D15*(1+E15/100)*(F15/100)+C16*D16*(1+E16/100)*(F16/100)+C17*D17*(1+E17/100)*(F17/100)+C18*D18*(1+E18/100)*(F18/100)+C19*D19*(1+E19/100)*(F19/100)+C20*D20*(1+E20/100)*(F20/100)+C21*D21*(1+E21/100)*(F21/100)+C22*D22*(1+E22/100)*(F22/100)+C23*D23*(1+E23/100)*(F23/100)+C24*D24*(1+E24/100)*(F24/100)+C25*D25*(1+E25/100)*(F25/100)+C26*D26*(1+E26/100)*(F26/100)+C27*D27*(1+E27/100)*(F27/100)+C28*D28*(1+E28/100)*(F28/100)+C29*D29*(1+E29/100)*(F29/100)+C30*D30*(1+E30/100)*(F30/100)+C31*D31*(1+E31/100)*(F31/100)+C32*D32*(1+E32/100)*(F32/100)+D33*E33*(1+F33/100)*(G33/100)))))/B68)</f>
        <v>0</v>
      </c>
    </row>
    <row r="87" spans="1:3" ht="20.100000000000001" customHeight="1">
      <c r="A87" s="108" t="s">
        <v>39</v>
      </c>
      <c r="B87" s="131" t="str">
        <f>IF(B69=0, "0", B77/B69)</f>
        <v>0</v>
      </c>
      <c r="C87" s="132" t="str">
        <f>IF(B69=0, "0", C77/B69)</f>
        <v>0</v>
      </c>
    </row>
    <row r="88" spans="1:3" ht="20.100000000000001" customHeight="1">
      <c r="A88" s="109" t="s">
        <v>37</v>
      </c>
      <c r="B88" s="137" t="str">
        <f>IF(B69=0,"0",(((1+B65/100)*((C12*D12*(1+E12/100)*(F12/100)+C13*D13*(1+E13/100)*(F13/100)+C14*D14*(1+E14/100)*(F14/100)+C15*D15*(1+E15/100)*(F15/100)+C16*D16*(1+E16/100)*(F16/100)+C17*D17*(1+E17/100)*(F17/100)+C18*D18*(1+E18/100)*(F18/100)+C19*D19*(1+E19/100)*(F19/100)+C20*D20*(1+E20/100)*(F20/100)+C21*D21*(1+E21/100)*(F21/100)+C22*D22*(1+E22/100)*(F22/100)+C23*D23*(1+E23/100)*(F23/100)+C24*D24*(1+E24/100)*(F24/100)+C25*D25*(1+E25/100)*(F25/100)+C26*D26*(1+E26/100)*(F26/100)+C27*D27*(1+E27/100)*(F27/100)+C28*D28*(1+E28/100)*(F28/100)+C29*D29*(1+E29/100)*(F29/100)+C30*D30*(1+E30/100)*(F30/100)+C31*D31*(1+E31/100)*(F31/100)+C32*D32*(1+E32/100)*(F32/100)+D33*E33*(1+F33/100)*(G33/100))))/B69))</f>
        <v>0</v>
      </c>
      <c r="C88" s="138" t="str">
        <f>IF(B69=0, "0", ((((C12*D12*(1+E12/100)*(F12/100)+C13*D13*(1+E13/100)*(F13/100)+C14*D14*(1+E14/100)*(F14/100)+C15*D15*(1+E15/100)*(F15/100)+C16*D16*(1+E16/100)*(F16/100)+C17*D17*(1+E17/100)*(F17/100)+C18*D18*(1+E18/100)*(F18/100)+C19*D19*(1+E19/100)*(F19/100)+C20*D20*(1+E20/100)*(F20/100)+C21*D21*(1+E21/100)*(F21/100)+C22*D22*(1+E22/100)*(F22/100)+C23*D23*(1+E23/100)*(F23/100)+C24*D24*(1+E24/100)*(F24/100)+C25*D25*(1+E25/100)*(F25/100)+C26*D26*(1+E26/100)*(F26/100)+C27*D27*(1+E27/100)*(F27/100)+C28*D28*(1+E28/100)*(F28/100)+C29*D29*(1+E29/100)*(F29/100)+C30*D30*(1+E30/100)*(F30/100)+C31*D31*(1+E31/100)*(F31/100)+C32*D32*(1+E32/100)*(F32/100)+D33*E33*(1+F33/100)*(G33/100)))))/B69)</f>
        <v>0</v>
      </c>
    </row>
    <row r="89" spans="1:3">
      <c r="A89" s="7"/>
    </row>
    <row r="90" spans="1:3">
      <c r="A90" s="7"/>
    </row>
    <row r="91" spans="1:3">
      <c r="B91" s="34"/>
      <c r="C91" s="34"/>
    </row>
    <row r="92" spans="1:3">
      <c r="B92" s="34"/>
      <c r="C92" s="34"/>
    </row>
    <row r="93" spans="1:3">
      <c r="B93" s="34"/>
      <c r="C93" s="34"/>
    </row>
    <row r="94" spans="1:3">
      <c r="B94" s="34"/>
      <c r="C94" s="34"/>
    </row>
  </sheetData>
  <sheetProtection algorithmName="SHA-512" hashValue="1BikUudVTa08iUw5dKfVuI+zPqj2HiAcfLTxiUry3U+p2OevqULWa92fVDkgVEQ+xC3uYkDc+y6hhTLVTDJhog==" saltValue="YbA7AGT/RdWMg+NYOyWgIA==" spinCount="100000" sheet="1" objects="1" scenarios="1"/>
  <dataValidations xWindow="824" yWindow="632" count="13">
    <dataValidation type="list" allowBlank="1" showInputMessage="1" showErrorMessage="1" sqref="G33:H34 F53:F54" xr:uid="{00000000-0002-0000-0000-000000000000}">
      <formula1>#REF!</formula1>
    </dataValidation>
    <dataValidation type="whole" operator="greaterThanOrEqual" allowBlank="1" showInputMessage="1" showErrorMessage="1" sqref="B74:C74" xr:uid="{00000000-0002-0000-0000-000001000000}">
      <formula1>0</formula1>
    </dataValidation>
    <dataValidation type="decimal" allowBlank="1" showInputMessage="1" showErrorMessage="1" sqref="B65 E12:E32" xr:uid="{00000000-0002-0000-0000-000002000000}">
      <formula1>1</formula1>
      <formula2>100</formula2>
    </dataValidation>
    <dataValidation allowBlank="1" showInputMessage="1" showErrorMessage="1" prompt="Enter the overhead rate as a percentage; ONLY enter numbers (e.g. if the rate is 10%, enter “10”). See page 6 of instructions." sqref="A65" xr:uid="{00000000-0002-0000-0000-000003000000}"/>
    <dataValidation allowBlank="1" showErrorMessage="1" prompt="Enter additional costs in row 59-62 if not already listed." sqref="A35:B35" xr:uid="{00000000-0002-0000-0000-000004000000}"/>
    <dataValidation allowBlank="1" showInputMessage="1" showErrorMessage="1" prompt="Enter additional costs in rows 70-73 if not already listed." sqref="B55" xr:uid="{00000000-0002-0000-0000-000005000000}"/>
    <dataValidation allowBlank="1" showErrorMessage="1" prompt="See pages 5-6 of instructions." sqref="C55 C35" xr:uid="{00000000-0002-0000-0000-000006000000}"/>
    <dataValidation allowBlank="1" showErrorMessage="1" prompt="Describe work done by volunteers/non-salaried workers in row 40. Enter additional staff names in rows 41-44 if not already listed." sqref="A11:B11" xr:uid="{00000000-0002-0000-0000-000007000000}"/>
    <dataValidation allowBlank="1" showErrorMessage="1" prompt="Enter the number of intervention staff with this position (e.g. if there were 2 nurses working on the intervention, enter “2”). ONLY enter numbers." sqref="C11" xr:uid="{00000000-0002-0000-0000-000008000000}"/>
    <dataValidation allowBlank="1" showErrorMessage="1" prompt="Enter the annual (yearly) salary (numbers ONLY) for this type of staff member (e.g. if salary is $50,000, enter 50000)." sqref="D11" xr:uid="{00000000-0002-0000-0000-000009000000}"/>
    <dataValidation allowBlank="1" showErrorMessage="1" prompt="Enter the annual fringe benefit rate as a percentage (numbers ONLY; e.g. if the rate is 10%, enter “10”). This rate captures health insurance, sick and vacation leave, retirement benefits, etc. that the employer pays." sqref="E11" xr:uid="{00000000-0002-0000-0000-00000A000000}"/>
    <dataValidation allowBlank="1" showErrorMessage="1" prompt="Includes services not directly engaging participants (e.g. entering data, prepping materials, calling providers, etc.); ONLY enter numbers, e.g. for an average of 40 hours in a 160 hour work month, enter 25 i.e. [40/160]*100. _x000a_May coincide with %FTE." sqref="F11" xr:uid="{00000000-0002-0000-0000-00000B000000}"/>
    <dataValidation allowBlank="1" showErrorMessage="1" prompt="Enter additional costs in rows 70-73 if not already listed." sqref="A55" xr:uid="{00000000-0002-0000-0000-00000C000000}"/>
  </dataValidations>
  <pageMargins left="0.7" right="0.7" top="0.75" bottom="0.75" header="0.3" footer="0.3"/>
  <pageSetup orientation="landscape" r:id="rId1"/>
  <drawing r:id="rId2"/>
  <tableParts count="4"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C4FC7623AF6C4BB343DF906F871D68" ma:contentTypeVersion="12" ma:contentTypeDescription="Create a new document." ma:contentTypeScope="" ma:versionID="977a5965fa512c9ed4ccfb1277c27ed3">
  <xsd:schema xmlns:xsd="http://www.w3.org/2001/XMLSchema" xmlns:xs="http://www.w3.org/2001/XMLSchema" xmlns:p="http://schemas.microsoft.com/office/2006/metadata/properties" xmlns:ns2="95034a0c-b3b4-46f3-b50f-033e5eedcbd1" xmlns:ns3="ad82ae81-ee64-4f74-b6b8-25437747f770" targetNamespace="http://schemas.microsoft.com/office/2006/metadata/properties" ma:root="true" ma:fieldsID="ef07bad025ffc2bc346e596e6b143bf0" ns2:_="" ns3:_="">
    <xsd:import namespace="95034a0c-b3b4-46f3-b50f-033e5eedcbd1"/>
    <xsd:import namespace="ad82ae81-ee64-4f74-b6b8-25437747f7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034a0c-b3b4-46f3-b50f-033e5eedcb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2ae81-ee64-4f74-b6b8-25437747f77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EE9309-2435-41DE-B117-F073C235CF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A16A81-D12C-4CEE-80EF-CE81BEDE7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034a0c-b3b4-46f3-b50f-033e5eedcbd1"/>
    <ds:schemaRef ds:uri="ad82ae81-ee64-4f74-b6b8-25437747f7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79AB35-A5B2-402C-ADBE-619FD4BACC36}">
  <ds:schemaRefs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95034a0c-b3b4-46f3-b50f-033e5eedcbd1"/>
    <ds:schemaRef ds:uri="ad82ae81-ee64-4f74-b6b8-25437747f7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Calculator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Calculator</dc:title>
  <dc:subject>Cost Calculator</dc:subject>
  <dc:creator>NASTAD, Northwestern Medicine, BRIDGES</dc:creator>
  <cp:lastModifiedBy>Chrisotpher Raymond</cp:lastModifiedBy>
  <cp:revision/>
  <cp:lastPrinted>2020-12-04T19:16:47Z</cp:lastPrinted>
  <dcterms:created xsi:type="dcterms:W3CDTF">2019-11-22T20:01:52Z</dcterms:created>
  <dcterms:modified xsi:type="dcterms:W3CDTF">2021-02-26T19:00:20Z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0x010100DBC4FC7623AF6C4BB343DF906F871D68</vt:lpwstr>
  </property>
</Properties>
</file>